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1074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A4" i="1" l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<sst xmlns="http://schemas.openxmlformats.org/spreadsheetml/2006/main" count="7" uniqueCount="7">
  <si>
    <t>В руб.</t>
  </si>
  <si>
    <t>1</t>
  </si>
  <si>
    <t>2</t>
  </si>
  <si>
    <t>Итоговые финансовые отчеты кандидатов
 </t>
  </si>
  <si>
    <t>Выборы депутатов Заринского городского Собрания депутатов Алтайского края седьмого созыва по двухмандатному избирательному округу № 8</t>
  </si>
  <si>
    <t>Евсеев Олег Владимирович</t>
  </si>
  <si>
    <t>Княжев Геннадий Борисович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</si>
</sst>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workbookViewId="0">
      <selection activeCell="AE14" sqref="AE14"/>
    </sheetView>
  </sheetViews>
  <sheetFormatPr defaultRowHeight="15" x14ac:dyDescent="0.25"/>
  <cols>
    <col min="1" max="1" width="7.7109375" customWidth="1"/>
    <col min="2" max="2" width="19.5703125" customWidth="1"/>
    <col min="3" max="3" width="7.7109375" customWidth="1"/>
    <col min="4" max="9" width="10.7109375" customWidth="1"/>
    <col min="10" max="10" width="12.7109375" customWidth="1"/>
    <col min="11" max="11" width="12.28515625" customWidth="1"/>
    <col min="12" max="17" width="10.7109375" customWidth="1"/>
    <col min="18" max="18" width="12.7109375" customWidth="1"/>
    <col min="19" max="30" width="10.7109375" customWidth="1"/>
    <col min="31" max="31" width="12.28515625" customWidth="1"/>
    <col min="32" max="32" width="10.7109375" customWidth="1"/>
  </cols>
  <sheetData>
    <row r="1" spans="1:32" ht="21" customHeight="1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2" ht="15.75" customHeight="1" x14ac:dyDescent="0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x14ac:dyDescent="0.25">
      <c r="AE3" s="1" t="s">
        <v>0</v>
      </c>
    </row>
    <row r="4" spans="1:32" x14ac:dyDescent="0.25">
      <c r="A4" s="14" t="str">
        <f t="shared" ref="A4" si="0">"№ п/п"</f>
        <v>№ п/п</v>
      </c>
      <c r="B4" s="14" t="str">
        <f t="shared" ref="B4" si="1">"Наименование избирательного объединения, ФИО кандидата"</f>
        <v>Наименование избирательного объединения, ФИО кандидата</v>
      </c>
      <c r="C4" s="2" t="str">
        <f>""</f>
        <v/>
      </c>
      <c r="D4" s="3" t="str">
        <f>"1"</f>
        <v>1</v>
      </c>
      <c r="E4" s="3" t="str">
        <f>"1.1"</f>
        <v>1.1</v>
      </c>
      <c r="F4" s="3" t="str">
        <f>"1.1.1"</f>
        <v>1.1.1</v>
      </c>
      <c r="G4" s="3" t="str">
        <f>"1.1.2"</f>
        <v>1.1.2</v>
      </c>
      <c r="H4" s="3" t="str">
        <f>"1.1.3"</f>
        <v>1.1.3</v>
      </c>
      <c r="I4" s="3" t="str">
        <f>"1.1.4"</f>
        <v>1.1.4</v>
      </c>
      <c r="J4" s="3" t="str">
        <f>"1.2"</f>
        <v>1.2</v>
      </c>
      <c r="K4" s="3" t="str">
        <f>"1.2.1"</f>
        <v>1.2.1</v>
      </c>
      <c r="L4" s="3" t="str">
        <f>"1.2.2"</f>
        <v>1.2.2</v>
      </c>
      <c r="M4" s="3" t="str">
        <f>"1.2.3"</f>
        <v>1.2.3</v>
      </c>
      <c r="N4" s="3" t="str">
        <f>"2"</f>
        <v>2</v>
      </c>
      <c r="O4" s="3" t="str">
        <f>"2.1"</f>
        <v>2.1</v>
      </c>
      <c r="P4" s="3" t="str">
        <f>"2.2"</f>
        <v>2.2</v>
      </c>
      <c r="Q4" s="3" t="str">
        <f>"2.2.1"</f>
        <v>2.2.1</v>
      </c>
      <c r="R4" s="3" t="str">
        <f>"2.2.2"</f>
        <v>2.2.2</v>
      </c>
      <c r="S4" s="3" t="str">
        <f>"2.2.3"</f>
        <v>2.2.3</v>
      </c>
      <c r="T4" s="3" t="str">
        <f>"2.3"</f>
        <v>2.3</v>
      </c>
      <c r="U4" s="3" t="str">
        <f>"3"</f>
        <v>3</v>
      </c>
      <c r="V4" s="3" t="str">
        <f>"3.1"</f>
        <v>3.1</v>
      </c>
      <c r="W4" s="3" t="str">
        <f>"3.1.1"</f>
        <v>3.1.1</v>
      </c>
      <c r="X4" s="3" t="str">
        <f>"3.2"</f>
        <v>3.2</v>
      </c>
      <c r="Y4" s="3" t="str">
        <f>"3.3"</f>
        <v>3.3</v>
      </c>
      <c r="Z4" s="3" t="str">
        <f>"3.4"</f>
        <v>3.4</v>
      </c>
      <c r="AA4" s="3" t="str">
        <f>"3.5"</f>
        <v>3.5</v>
      </c>
      <c r="AB4" s="3" t="str">
        <f>"3.6"</f>
        <v>3.6</v>
      </c>
      <c r="AC4" s="3" t="str">
        <f>"3.7"</f>
        <v>3.7</v>
      </c>
      <c r="AD4" s="3" t="str">
        <f>"3.8"</f>
        <v>3.8</v>
      </c>
      <c r="AE4" s="3" t="str">
        <f>"4"</f>
        <v>4</v>
      </c>
      <c r="AF4" s="8" t="str">
        <f>"5"</f>
        <v>5</v>
      </c>
    </row>
    <row r="5" spans="1:32" ht="162.75" customHeight="1" x14ac:dyDescent="0.25">
      <c r="A5" s="15"/>
      <c r="B5" s="15"/>
      <c r="C5" s="4" t="str">
        <f>"Строка финансового отчета"</f>
        <v>Строка финансового отчета</v>
      </c>
      <c r="D5" s="4" t="str">
        <f>"1. Поступило средств в избирательный фонд, всего"</f>
        <v>1. Поступило средств в избирательный фонд, всего</v>
      </c>
      <c r="E5" s="4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F5" s="4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G5" s="4" t="str">
        <f>"1.1.2 Средства, выделенные кандидату выдвинувшим его избирательным объединением"</f>
        <v>1.1.2 Средства, выделенные кандидату выдвинувшим его избирательным объединением</v>
      </c>
      <c r="H5" s="4" t="str">
        <f>"1.1.3 Добровольные пожертвования гражданина"</f>
        <v>1.1.3 Добровольные пожертвования гражданина</v>
      </c>
      <c r="I5" s="4" t="str">
        <f>"1.1.4 Добровольные пожертвования юридического лица"</f>
        <v>1.1.4 Добровольные пожертвования юридического лица</v>
      </c>
      <c r="J5" s="4" t="str">
        <f>"1.2 Поступило в избирательный фонд денежных средств, подпадающих под действие ч. 6 ст. 82 и ч.3 ст. 163 Кодекса Алтайского края о выборах, референдуме, отзыве"</f>
        <v>1.2 Поступило в избирательный фонд денежных средств, подпадающих под действие ч. 6 ст. 82 и ч.3 ст. 163 Кодекса Алтайского края о выборах, референдуме, отзыве</v>
      </c>
      <c r="K5" s="4" t="str">
        <f>"1.2.1 Собственные средства кандидата, избирательного объединения, средства, выделенные кандидату, выдвинувшим его избирательным объединением"</f>
        <v>1.2.1 Собственные средства кандидата, избирательного объединения, средства, выделенные кандидату, выдвинувшим его избирательным объединением</v>
      </c>
      <c r="L5" s="4" t="str">
        <f>"1.2.2 Средства гражданина"</f>
        <v>1.2.2 Средства гражданина</v>
      </c>
      <c r="M5" s="4" t="str">
        <f>"1.2.3 Средства юридического лица"</f>
        <v>1.2.3 Средства юридического лица</v>
      </c>
      <c r="N5" s="4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O5" s="4" t="str">
        <f>"2.1 Перечислено в доход бюджета"</f>
        <v>2.1 Перечислено в доход бюджета</v>
      </c>
      <c r="P5" s="4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Q5" s="4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R5" s="4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S5" s="4" t="str">
        <f>"2.2.3 Средств, превышающих предельный размер"</f>
        <v>2.2.3 Средств, превышающих предельный размер</v>
      </c>
      <c r="T5" s="4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U5" s="4" t="str">
        <f>"3 Израсходовано средств, всего"</f>
        <v>3 Израсходовано средств, всего</v>
      </c>
      <c r="V5" s="4" t="str">
        <f>"3.1 На организацию сбора подписей избирателей"</f>
        <v>3.1 На организацию сбора подписей избирателей</v>
      </c>
      <c r="W5" s="4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X5" s="4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Y5" s="4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Z5" s="4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AA5" s="4" t="str">
        <f>"3.5 На проведение публичных массовых мероприятий"</f>
        <v>3.5 На проведение публичных массовых мероприятий</v>
      </c>
      <c r="AB5" s="4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AC5" s="4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AD5" s="4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AE5" s="4" t="str">
        <f>"4 Распределено неизрасходованного остатка средств фонда пропорционально перечисленным в избирательный фонд  денежным средствам"</f>
        <v>4 Распределено неизрасходованного остатка средств фонда пропорционально перечисленным в избирательный фонд  денежным средствам</v>
      </c>
      <c r="AF5" s="9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</row>
    <row r="6" spans="1:32" ht="25.5" customHeight="1" x14ac:dyDescent="0.25">
      <c r="A6" s="16"/>
      <c r="B6" s="16"/>
      <c r="C6" s="2" t="str">
        <f>"Шифр строки"</f>
        <v>Шифр строки</v>
      </c>
      <c r="D6" s="3" t="str">
        <f>"10"</f>
        <v>10</v>
      </c>
      <c r="E6" s="3" t="str">
        <f>"20"</f>
        <v>20</v>
      </c>
      <c r="F6" s="3" t="str">
        <f>"30"</f>
        <v>30</v>
      </c>
      <c r="G6" s="3" t="str">
        <f>"40"</f>
        <v>40</v>
      </c>
      <c r="H6" s="3" t="str">
        <f>"50"</f>
        <v>50</v>
      </c>
      <c r="I6" s="3" t="str">
        <f>"60"</f>
        <v>60</v>
      </c>
      <c r="J6" s="3" t="str">
        <f>"70"</f>
        <v>70</v>
      </c>
      <c r="K6" s="3" t="str">
        <f>"80"</f>
        <v>80</v>
      </c>
      <c r="L6" s="3" t="str">
        <f>"90"</f>
        <v>90</v>
      </c>
      <c r="M6" s="3" t="str">
        <f>"100"</f>
        <v>100</v>
      </c>
      <c r="N6" s="3" t="str">
        <f>"110"</f>
        <v>110</v>
      </c>
      <c r="O6" s="3" t="str">
        <f>"120"</f>
        <v>120</v>
      </c>
      <c r="P6" s="3" t="str">
        <f>"130"</f>
        <v>130</v>
      </c>
      <c r="Q6" s="3" t="str">
        <f>"140"</f>
        <v>140</v>
      </c>
      <c r="R6" s="3" t="str">
        <f>"150"</f>
        <v>150</v>
      </c>
      <c r="S6" s="3" t="str">
        <f>"160"</f>
        <v>160</v>
      </c>
      <c r="T6" s="3" t="str">
        <f>"170"</f>
        <v>170</v>
      </c>
      <c r="U6" s="3" t="str">
        <f>"180"</f>
        <v>180</v>
      </c>
      <c r="V6" s="3" t="str">
        <f>"190"</f>
        <v>190</v>
      </c>
      <c r="W6" s="3" t="str">
        <f>"200"</f>
        <v>200</v>
      </c>
      <c r="X6" s="3" t="str">
        <f>"210"</f>
        <v>210</v>
      </c>
      <c r="Y6" s="3" t="str">
        <f>"220"</f>
        <v>220</v>
      </c>
      <c r="Z6" s="3" t="str">
        <f>"230"</f>
        <v>230</v>
      </c>
      <c r="AA6" s="3" t="str">
        <f>"240"</f>
        <v>240</v>
      </c>
      <c r="AB6" s="3" t="str">
        <f>"250"</f>
        <v>250</v>
      </c>
      <c r="AC6" s="3" t="str">
        <f>"260"</f>
        <v>260</v>
      </c>
      <c r="AD6" s="3" t="str">
        <f>"270"</f>
        <v>270</v>
      </c>
      <c r="AE6" s="3" t="str">
        <f>"280"</f>
        <v>280</v>
      </c>
      <c r="AF6" s="8" t="str">
        <f>"290"</f>
        <v>290</v>
      </c>
    </row>
    <row r="7" spans="1:32" ht="25.5" x14ac:dyDescent="0.25">
      <c r="A7" s="5" t="s">
        <v>1</v>
      </c>
      <c r="B7" s="6" t="s">
        <v>5</v>
      </c>
      <c r="C7" s="17">
        <v>1150</v>
      </c>
      <c r="D7" s="18"/>
      <c r="E7" s="7">
        <v>1150</v>
      </c>
      <c r="F7" s="7">
        <v>1150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1150</v>
      </c>
      <c r="V7" s="7">
        <v>0</v>
      </c>
      <c r="W7" s="7">
        <v>0</v>
      </c>
      <c r="X7" s="7">
        <v>0</v>
      </c>
      <c r="Y7" s="7">
        <v>0</v>
      </c>
      <c r="Z7" s="7">
        <v>1150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1">
        <v>0</v>
      </c>
    </row>
    <row r="8" spans="1:32" ht="25.5" x14ac:dyDescent="0.25">
      <c r="A8" s="5" t="s">
        <v>2</v>
      </c>
      <c r="B8" s="10" t="s">
        <v>6</v>
      </c>
      <c r="C8" s="17">
        <v>57458</v>
      </c>
      <c r="D8" s="18"/>
      <c r="E8" s="11">
        <v>57458</v>
      </c>
      <c r="F8" s="11">
        <v>47458</v>
      </c>
      <c r="G8" s="11">
        <v>0</v>
      </c>
      <c r="H8" s="11">
        <v>10000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57458</v>
      </c>
      <c r="V8" s="11">
        <v>10</v>
      </c>
      <c r="W8" s="11">
        <v>0</v>
      </c>
      <c r="X8" s="11">
        <v>0</v>
      </c>
      <c r="Y8" s="11">
        <v>10400</v>
      </c>
      <c r="Z8" s="11">
        <v>47048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</row>
  </sheetData>
  <mergeCells count="6">
    <mergeCell ref="A1:AE1"/>
    <mergeCell ref="A2:AE2"/>
    <mergeCell ref="A4:A6"/>
    <mergeCell ref="B4:B6"/>
    <mergeCell ref="C8:D8"/>
    <mergeCell ref="C7:D7"/>
  </mergeCells>
  <pageMargins left="0.34722222222222221" right="0.1388888888888889" top="0.1388888888888889" bottom="0.1388888888888889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dcterms:created xsi:type="dcterms:W3CDTF">2017-10-17T07:49:55Z</dcterms:created>
  <dcterms:modified xsi:type="dcterms:W3CDTF">2017-11-20T07:35:08Z</dcterms:modified>
</cp:coreProperties>
</file>