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7" i="1"/>
  <c r="D27"/>
  <c r="D7" s="1"/>
  <c r="D20" s="1"/>
  <c r="C27"/>
  <c r="E11"/>
  <c r="D11"/>
  <c r="C11"/>
  <c r="C52" s="1"/>
  <c r="D23"/>
  <c r="B8"/>
  <c r="B24"/>
  <c r="B52"/>
  <c r="B7"/>
  <c r="B40" s="1"/>
  <c r="E9"/>
  <c r="D9"/>
  <c r="C9"/>
  <c r="B9"/>
  <c r="E7" l="1"/>
  <c r="E52" s="1"/>
  <c r="D44"/>
  <c r="D52"/>
  <c r="D48"/>
  <c r="B28"/>
  <c r="B48"/>
  <c r="E12"/>
  <c r="D12"/>
  <c r="C7"/>
  <c r="C24" s="1"/>
  <c r="B36"/>
  <c r="B12"/>
  <c r="B20"/>
  <c r="B16"/>
  <c r="B32"/>
  <c r="B44"/>
  <c r="D40"/>
  <c r="D32"/>
  <c r="E20" l="1"/>
  <c r="E40"/>
  <c r="E32"/>
  <c r="C20"/>
  <c r="E16"/>
  <c r="E28"/>
  <c r="E44"/>
  <c r="E48"/>
  <c r="E24"/>
  <c r="E36"/>
  <c r="D24"/>
  <c r="D28"/>
  <c r="D36"/>
  <c r="D16"/>
  <c r="C44"/>
  <c r="C40"/>
  <c r="C16"/>
  <c r="C28"/>
  <c r="C32"/>
  <c r="C36"/>
  <c r="C48"/>
  <c r="C12"/>
  <c r="D8" l="1"/>
  <c r="C8"/>
  <c r="E8"/>
</calcChain>
</file>

<file path=xl/comments1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план на 01.10.
</t>
        </r>
      </text>
    </comment>
  </commentList>
</comments>
</file>

<file path=xl/sharedStrings.xml><?xml version="1.0" encoding="utf-8"?>
<sst xmlns="http://schemas.openxmlformats.org/spreadsheetml/2006/main" count="50" uniqueCount="17">
  <si>
    <t>расходы, всего</t>
  </si>
  <si>
    <t>тыс. рублей</t>
  </si>
  <si>
    <t>% к расходам, всего</t>
  </si>
  <si>
    <t>в т.ч. межб. трансф.</t>
  </si>
  <si>
    <t>общегосударственные вопросы</t>
  </si>
  <si>
    <t>национальная безопасность и 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</si>
  <si>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</si>
  <si>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</si>
  <si>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</si>
  <si>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</si>
  <si>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</si>
  <si>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</si>
  <si>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</si>
  <si>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</si>
  <si>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проект</t>
  </si>
  <si>
    <t>условно утвержденные расходы</t>
  </si>
  <si>
    <t xml:space="preserve">Структура расходов бюджета города Заринска в 2022-2025 годах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</si>
</sst>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5" fillId="0" borderId="0" xfId="0" applyFont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2" borderId="1" xfId="0" applyNumberFormat="1" applyFont="1" applyFill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2"/>
  <sheetViews>
    <sheetView tabSelected="1" workbookViewId="0">
      <selection activeCell="E28" sqref="E28"/>
    </sheetView>
  </sheetViews>
  <sheetFormatPr defaultRowHeight="15"/>
  <cols>
    <col min="1" max="1" width="21.5703125" customWidth="1"/>
    <col min="2" max="2" width="14.140625" customWidth="1"/>
    <col min="3" max="3" width="14.28515625" bestFit="1" customWidth="1"/>
    <col min="4" max="4" width="11.7109375" customWidth="1"/>
    <col min="5" max="5" width="12" customWidth="1"/>
  </cols>
  <sheetData>
    <row r="2" spans="1:11" ht="15.75">
      <c r="A2" s="12" t="s">
        <v>16</v>
      </c>
      <c r="B2" s="12"/>
      <c r="C2" s="12"/>
      <c r="D2" s="12"/>
      <c r="E2" s="12"/>
      <c r="F2" s="12"/>
      <c r="G2" s="2"/>
      <c r="H2" s="2"/>
      <c r="I2" s="2"/>
      <c r="J2" s="2"/>
      <c r="K2" s="2"/>
    </row>
    <row r="3" spans="1:11" hidden="1">
      <c r="A3" s="3"/>
      <c r="B3" s="3"/>
      <c r="C3" s="3"/>
      <c r="D3" s="3"/>
      <c r="E3" s="3"/>
      <c r="F3" s="3"/>
    </row>
    <row r="4" spans="1:11" ht="13.5" customHeight="1">
      <c r="A4" s="13"/>
      <c r="B4" s="13">
        <v>2022</v>
      </c>
      <c r="C4" s="15" t="s">
        <v>14</v>
      </c>
      <c r="D4" s="16"/>
      <c r="E4" s="17"/>
      <c r="F4" s="3"/>
    </row>
    <row r="5" spans="1:11" ht="15.75">
      <c r="A5" s="14"/>
      <c r="B5" s="14"/>
      <c r="C5" s="4">
        <v>2023</v>
      </c>
      <c r="D5" s="4">
        <v>2024</v>
      </c>
      <c r="E5" s="4">
        <v>2025</v>
      </c>
      <c r="F5" s="3"/>
    </row>
    <row r="6" spans="1:11" ht="15" customHeight="1">
      <c r="A6" s="9" t="s">
        <v>0</v>
      </c>
      <c r="B6" s="10"/>
      <c r="C6" s="10"/>
      <c r="D6" s="10"/>
      <c r="E6" s="11"/>
      <c r="F6" s="3"/>
    </row>
    <row r="7" spans="1:11" ht="15.75">
      <c r="A7" s="4" t="s">
        <v>1</v>
      </c>
      <c r="B7" s="5">
        <f>B11+B15+B19+B23+B27+B31+B35+B39+B43+B47</f>
        <v>1436358.4040000001</v>
      </c>
      <c r="C7" s="5">
        <f>C11+C15+C19+C23+C27+C31+C35+C39+C43+C47</f>
        <v>1133039.52</v>
      </c>
      <c r="D7" s="6">
        <f>D11+D15+D19+D23+D27+D31+D35+D39+D43+D47+D51</f>
        <v>905272.64</v>
      </c>
      <c r="E7" s="6">
        <f>E11+E15+E19+E23+E27+E31+E35+E39+E43+E47+E51</f>
        <v>912067.94000000006</v>
      </c>
      <c r="F7" s="3"/>
    </row>
    <row r="8" spans="1:11" ht="16.5" customHeight="1">
      <c r="A8" s="4" t="s">
        <v>2</v>
      </c>
      <c r="B8" s="7">
        <f>B12+B16+B20+B24+B28+B32+B36+B40+B44+B48-0.1</f>
        <v>99.999999999999986</v>
      </c>
      <c r="C8" s="7">
        <f>C12+C16+C20+C24+C28+C32+C36+C40+C44+C48+0.1</f>
        <v>99.999999999999986</v>
      </c>
      <c r="D8" s="7">
        <f>D12+D16+D20+D24+D28+D32+D36+D40+D44+D48+D52+0.1+0.1</f>
        <v>99.999999999999972</v>
      </c>
      <c r="E8" s="7">
        <f>E12+E16+E20+E24+E28+E32+E36+E40+E44+E48+E52</f>
        <v>100</v>
      </c>
      <c r="F8" s="3"/>
    </row>
    <row r="9" spans="1:11" ht="15.75">
      <c r="A9" s="4" t="s">
        <v>3</v>
      </c>
      <c r="B9" s="5">
        <f>B13+B17+B21+B25+B29+B33+B37+B41+B45+B49</f>
        <v>991732.30999999982</v>
      </c>
      <c r="C9" s="5">
        <f t="shared" ref="C9:E9" si="0">C13+C17+C21+C25+C29+C33+C37+C41+C45+C49</f>
        <v>793257.59999999986</v>
      </c>
      <c r="D9" s="5">
        <f t="shared" si="0"/>
        <v>555336.5</v>
      </c>
      <c r="E9" s="5">
        <f t="shared" si="0"/>
        <v>554287.80000000005</v>
      </c>
      <c r="F9" s="3"/>
    </row>
    <row r="10" spans="1:11" ht="15.75">
      <c r="A10" s="9" t="s">
        <v>4</v>
      </c>
      <c r="B10" s="10"/>
      <c r="C10" s="10"/>
      <c r="D10" s="10"/>
      <c r="E10" s="11"/>
      <c r="F10" s="3"/>
    </row>
    <row r="11" spans="1:11" ht="15.75">
      <c r="A11" s="4" t="s">
        <v>1</v>
      </c>
      <c r="B11" s="5">
        <v>57703.182000000001</v>
      </c>
      <c r="C11" s="5">
        <f>66741.331-2300</f>
        <v>64441.331000000006</v>
      </c>
      <c r="D11" s="5">
        <f>66624.431-2300</f>
        <v>64324.430999999997</v>
      </c>
      <c r="E11" s="5">
        <f>66624.431-2300</f>
        <v>64324.430999999997</v>
      </c>
      <c r="F11" s="3"/>
    </row>
    <row r="12" spans="1:11" ht="15.75">
      <c r="A12" s="4" t="s">
        <v>2</v>
      </c>
      <c r="B12" s="7">
        <f>B11/B7*100</f>
        <v>4.0173247734901683</v>
      </c>
      <c r="C12" s="7">
        <f>C11/C7*100</f>
        <v>5.6874742550904145</v>
      </c>
      <c r="D12" s="7">
        <f>D11/D7*100</f>
        <v>7.1055313236905073</v>
      </c>
      <c r="E12" s="7">
        <f>E11/E7*100</f>
        <v>7.0525920470354428</v>
      </c>
      <c r="F12" s="3"/>
      <c r="G12" s="1"/>
    </row>
    <row r="13" spans="1:11" ht="15.75">
      <c r="A13" s="4" t="s">
        <v>3</v>
      </c>
      <c r="B13" s="5">
        <v>650.9</v>
      </c>
      <c r="C13" s="5">
        <v>365.2</v>
      </c>
      <c r="D13" s="5">
        <v>363.8</v>
      </c>
      <c r="E13" s="5">
        <v>363.8</v>
      </c>
      <c r="F13" s="3"/>
    </row>
    <row r="14" spans="1:11" ht="15.75">
      <c r="A14" s="9" t="s">
        <v>5</v>
      </c>
      <c r="B14" s="10"/>
      <c r="C14" s="10"/>
      <c r="D14" s="10"/>
      <c r="E14" s="11"/>
      <c r="F14" s="3"/>
    </row>
    <row r="15" spans="1:11" ht="15.75">
      <c r="A15" s="4" t="s">
        <v>1</v>
      </c>
      <c r="B15" s="5">
        <v>4408.8149999999996</v>
      </c>
      <c r="C15" s="5">
        <v>3618.625</v>
      </c>
      <c r="D15" s="5">
        <v>3359.625</v>
      </c>
      <c r="E15" s="5">
        <v>3359.625</v>
      </c>
      <c r="F15" s="3"/>
    </row>
    <row r="16" spans="1:11" ht="15.75">
      <c r="A16" s="4" t="s">
        <v>2</v>
      </c>
      <c r="B16" s="7">
        <f>B15/B7*100</f>
        <v>0.30694393458639863</v>
      </c>
      <c r="C16" s="7">
        <f>C15/C7*100</f>
        <v>0.31937323774902393</v>
      </c>
      <c r="D16" s="7">
        <f>D15/D7*100</f>
        <v>0.3711174790392428</v>
      </c>
      <c r="E16" s="7">
        <f>E15/E7*100</f>
        <v>0.36835249356533678</v>
      </c>
      <c r="F16" s="3"/>
    </row>
    <row r="17" spans="1:6" ht="15.75">
      <c r="A17" s="4" t="s">
        <v>3</v>
      </c>
      <c r="B17" s="5">
        <v>0</v>
      </c>
      <c r="C17" s="5">
        <v>0</v>
      </c>
      <c r="D17" s="5">
        <v>0</v>
      </c>
      <c r="E17" s="5">
        <v>0</v>
      </c>
      <c r="F17" s="3"/>
    </row>
    <row r="18" spans="1:6" ht="15.75">
      <c r="A18" s="9" t="s">
        <v>6</v>
      </c>
      <c r="B18" s="10"/>
      <c r="C18" s="10"/>
      <c r="D18" s="10"/>
      <c r="E18" s="11"/>
      <c r="F18" s="3"/>
    </row>
    <row r="19" spans="1:6" ht="15.75">
      <c r="A19" s="4" t="s">
        <v>1</v>
      </c>
      <c r="B19" s="5">
        <v>436971.14199999999</v>
      </c>
      <c r="C19" s="5">
        <v>279516.08199999999</v>
      </c>
      <c r="D19" s="5">
        <v>38193.961000000003</v>
      </c>
      <c r="E19" s="5">
        <v>38193.961000000003</v>
      </c>
      <c r="F19" s="3"/>
    </row>
    <row r="20" spans="1:6" ht="15.75">
      <c r="A20" s="4" t="s">
        <v>2</v>
      </c>
      <c r="B20" s="7">
        <f>B19/B7*100</f>
        <v>30.422152353000047</v>
      </c>
      <c r="C20" s="7">
        <f>C19/C7*100</f>
        <v>24.669579221738005</v>
      </c>
      <c r="D20" s="7">
        <f>D19/D7*100</f>
        <v>4.2190561508630156</v>
      </c>
      <c r="E20" s="7">
        <f>E19/E7*100</f>
        <v>4.1876223606763334</v>
      </c>
      <c r="F20" s="3"/>
    </row>
    <row r="21" spans="1:6" ht="15.75">
      <c r="A21" s="4" t="s">
        <v>3</v>
      </c>
      <c r="B21" s="5">
        <v>373648.65299999999</v>
      </c>
      <c r="C21" s="5">
        <v>256096.4</v>
      </c>
      <c r="D21" s="5">
        <v>16096.4</v>
      </c>
      <c r="E21" s="5">
        <v>16096.4</v>
      </c>
      <c r="F21" s="3"/>
    </row>
    <row r="22" spans="1:6" ht="15.75">
      <c r="A22" s="9" t="s">
        <v>7</v>
      </c>
      <c r="B22" s="10"/>
      <c r="C22" s="10"/>
      <c r="D22" s="10"/>
      <c r="E22" s="11"/>
      <c r="F22" s="3"/>
    </row>
    <row r="23" spans="1:6" ht="15.75">
      <c r="A23" s="4" t="s">
        <v>1</v>
      </c>
      <c r="B23" s="5">
        <v>72399.850999999995</v>
      </c>
      <c r="C23" s="5">
        <v>53865.96</v>
      </c>
      <c r="D23" s="5">
        <f>57865.202-1000</f>
        <v>56865.201999999997</v>
      </c>
      <c r="E23" s="5">
        <v>53245</v>
      </c>
      <c r="F23" s="3"/>
    </row>
    <row r="24" spans="1:6" ht="15.75">
      <c r="A24" s="4" t="s">
        <v>2</v>
      </c>
      <c r="B24" s="7">
        <f>B23/B7*100+0.1</f>
        <v>5.1405143172051915</v>
      </c>
      <c r="C24" s="7">
        <f>C23/C7*100-0.1</f>
        <v>4.6541113129046021</v>
      </c>
      <c r="D24" s="7">
        <f>D23/D7*100</f>
        <v>6.2815553555225083</v>
      </c>
      <c r="E24" s="7">
        <f>E23/E7*100</f>
        <v>5.8378326509316834</v>
      </c>
      <c r="F24" s="3"/>
    </row>
    <row r="25" spans="1:6" ht="15.75">
      <c r="A25" s="4" t="s">
        <v>3</v>
      </c>
      <c r="B25" s="5">
        <v>16266.746999999999</v>
      </c>
      <c r="C25" s="5">
        <v>19400</v>
      </c>
      <c r="D25" s="5">
        <v>21440</v>
      </c>
      <c r="E25" s="5">
        <v>21900</v>
      </c>
      <c r="F25" s="3"/>
    </row>
    <row r="26" spans="1:6" ht="15.75">
      <c r="A26" s="9" t="s">
        <v>8</v>
      </c>
      <c r="B26" s="10"/>
      <c r="C26" s="10"/>
      <c r="D26" s="10"/>
      <c r="E26" s="11"/>
      <c r="F26" s="3"/>
    </row>
    <row r="27" spans="1:6" ht="15.75">
      <c r="A27" s="4" t="s">
        <v>1</v>
      </c>
      <c r="B27" s="5">
        <v>705604.60199999996</v>
      </c>
      <c r="C27" s="5">
        <f>607458.866+2300</f>
        <v>609758.86600000004</v>
      </c>
      <c r="D27" s="5">
        <f>603806.765+1000+2300</f>
        <v>607106.76500000001</v>
      </c>
      <c r="E27" s="5">
        <f>607448.93+2300</f>
        <v>609748.93000000005</v>
      </c>
      <c r="F27" s="3"/>
    </row>
    <row r="28" spans="1:6" ht="15.75">
      <c r="A28" s="4" t="s">
        <v>2</v>
      </c>
      <c r="B28" s="7">
        <f>B27/B7*100</f>
        <v>49.124549975480903</v>
      </c>
      <c r="C28" s="7">
        <f>C27/C7*100</f>
        <v>53.816204575106084</v>
      </c>
      <c r="D28" s="7">
        <f>D27/D7*100</f>
        <v>67.063416939232795</v>
      </c>
      <c r="E28" s="7">
        <f>E27/E7*100</f>
        <v>66.853455017835628</v>
      </c>
      <c r="F28" s="3"/>
    </row>
    <row r="29" spans="1:6" ht="15.75">
      <c r="A29" s="4" t="s">
        <v>3</v>
      </c>
      <c r="B29" s="4">
        <v>555660.66399999999</v>
      </c>
      <c r="C29" s="5">
        <v>482800.8</v>
      </c>
      <c r="D29" s="5">
        <v>482839.8</v>
      </c>
      <c r="E29" s="5">
        <v>481329.9</v>
      </c>
      <c r="F29" s="3"/>
    </row>
    <row r="30" spans="1:6" ht="15.75">
      <c r="A30" s="9" t="s">
        <v>9</v>
      </c>
      <c r="B30" s="10"/>
      <c r="C30" s="10"/>
      <c r="D30" s="10"/>
      <c r="E30" s="11"/>
      <c r="F30" s="3"/>
    </row>
    <row r="31" spans="1:6" ht="15.75">
      <c r="A31" s="4" t="s">
        <v>1</v>
      </c>
      <c r="B31" s="5">
        <v>66672.468999999997</v>
      </c>
      <c r="C31" s="5">
        <v>50015.641000000003</v>
      </c>
      <c r="D31" s="5">
        <v>49415.341</v>
      </c>
      <c r="E31" s="5">
        <v>54840.341</v>
      </c>
      <c r="F31" s="3"/>
    </row>
    <row r="32" spans="1:6" ht="15.75">
      <c r="A32" s="4" t="s">
        <v>2</v>
      </c>
      <c r="B32" s="7">
        <f>B31/B7*100</f>
        <v>4.6417710798592573</v>
      </c>
      <c r="C32" s="7">
        <f>C31/C7*100</f>
        <v>4.4142891856058126</v>
      </c>
      <c r="D32" s="7">
        <f>D31/D7*100</f>
        <v>5.4586142137246076</v>
      </c>
      <c r="E32" s="7">
        <f>E31/E7*100</f>
        <v>6.0127473617809652</v>
      </c>
      <c r="F32" s="3"/>
    </row>
    <row r="33" spans="1:6" ht="15.75">
      <c r="A33" s="4" t="s">
        <v>3</v>
      </c>
      <c r="B33" s="5">
        <v>9037.1200000000008</v>
      </c>
      <c r="C33" s="5">
        <v>0</v>
      </c>
      <c r="D33" s="5">
        <v>0</v>
      </c>
      <c r="E33" s="5">
        <v>0</v>
      </c>
      <c r="F33" s="3"/>
    </row>
    <row r="34" spans="1:6" ht="15.75">
      <c r="A34" s="9" t="s">
        <v>10</v>
      </c>
      <c r="B34" s="10"/>
      <c r="C34" s="10"/>
      <c r="D34" s="10"/>
      <c r="E34" s="11"/>
      <c r="F34" s="3"/>
    </row>
    <row r="35" spans="1:6" ht="15.75">
      <c r="A35" s="4" t="s">
        <v>1</v>
      </c>
      <c r="B35" s="5">
        <v>195</v>
      </c>
      <c r="C35" s="5">
        <v>317</v>
      </c>
      <c r="D35" s="5">
        <v>0</v>
      </c>
      <c r="E35" s="5">
        <v>0</v>
      </c>
      <c r="F35" s="3"/>
    </row>
    <row r="36" spans="1:6" ht="15.75">
      <c r="A36" s="4" t="s">
        <v>2</v>
      </c>
      <c r="B36" s="7">
        <f>B35/B7*100</f>
        <v>1.3575998821530896E-2</v>
      </c>
      <c r="C36" s="7">
        <f>C35/C7*100</f>
        <v>2.7977841408391473E-2</v>
      </c>
      <c r="D36" s="7">
        <f>D35/D7*100</f>
        <v>0</v>
      </c>
      <c r="E36" s="7">
        <f>E35/E7*100</f>
        <v>0</v>
      </c>
      <c r="F36" s="3"/>
    </row>
    <row r="37" spans="1:6" ht="15.75">
      <c r="A37" s="4" t="s">
        <v>3</v>
      </c>
      <c r="B37" s="8">
        <v>0</v>
      </c>
      <c r="C37" s="8">
        <v>0</v>
      </c>
      <c r="D37" s="8">
        <v>0</v>
      </c>
      <c r="E37" s="8">
        <v>0</v>
      </c>
      <c r="F37" s="3"/>
    </row>
    <row r="38" spans="1:6" ht="15.75">
      <c r="A38" s="9" t="s">
        <v>11</v>
      </c>
      <c r="B38" s="10"/>
      <c r="C38" s="10"/>
      <c r="D38" s="10"/>
      <c r="E38" s="11"/>
      <c r="F38" s="3"/>
    </row>
    <row r="39" spans="1:6" ht="15.75">
      <c r="A39" s="4" t="s">
        <v>1</v>
      </c>
      <c r="B39" s="5">
        <v>62573.565000000002</v>
      </c>
      <c r="C39" s="5">
        <v>39339.955999999998</v>
      </c>
      <c r="D39" s="5">
        <v>38841.256000000001</v>
      </c>
      <c r="E39" s="5">
        <v>37042.455999999998</v>
      </c>
      <c r="F39" s="3"/>
    </row>
    <row r="40" spans="1:6" ht="15.75">
      <c r="A40" s="4" t="s">
        <v>2</v>
      </c>
      <c r="B40" s="7">
        <f>B39/B7*100</f>
        <v>4.3564033061486516</v>
      </c>
      <c r="C40" s="7">
        <f>C39/C7*100</f>
        <v>3.472072712874128</v>
      </c>
      <c r="D40" s="7">
        <f>D39/D7*100</f>
        <v>4.2905589193549467</v>
      </c>
      <c r="E40" s="7">
        <f>E39/E7*100</f>
        <v>4.061370252746741</v>
      </c>
      <c r="F40" s="3"/>
    </row>
    <row r="41" spans="1:6" ht="15.75">
      <c r="A41" s="4" t="s">
        <v>3</v>
      </c>
      <c r="B41" s="8">
        <v>36427.025999999998</v>
      </c>
      <c r="C41" s="8">
        <v>34595.199999999997</v>
      </c>
      <c r="D41" s="8">
        <v>34596.5</v>
      </c>
      <c r="E41" s="8">
        <v>34597.699999999997</v>
      </c>
      <c r="F41" s="3"/>
    </row>
    <row r="42" spans="1:6" ht="15.75">
      <c r="A42" s="9" t="s">
        <v>12</v>
      </c>
      <c r="B42" s="10"/>
      <c r="C42" s="10"/>
      <c r="D42" s="10"/>
      <c r="E42" s="11"/>
      <c r="F42" s="3"/>
    </row>
    <row r="43" spans="1:6" ht="15.75">
      <c r="A43" s="4" t="s">
        <v>1</v>
      </c>
      <c r="B43" s="5">
        <v>28937.011999999999</v>
      </c>
      <c r="C43" s="5">
        <v>31421.085999999999</v>
      </c>
      <c r="D43" s="5">
        <v>31421.085999999999</v>
      </c>
      <c r="E43" s="5">
        <v>25568.223000000002</v>
      </c>
      <c r="F43" s="3"/>
    </row>
    <row r="44" spans="1:6" ht="15.75">
      <c r="A44" s="4" t="s">
        <v>2</v>
      </c>
      <c r="B44" s="7">
        <f>B43/B7*100</f>
        <v>2.0146094400544894</v>
      </c>
      <c r="C44" s="7">
        <f>C43/C7*100</f>
        <v>2.7731677002758035</v>
      </c>
      <c r="D44" s="7">
        <f>D43/D7*100-0.1</f>
        <v>3.3708975629706428</v>
      </c>
      <c r="E44" s="7">
        <f>E43/E7*100</f>
        <v>2.8033243883125638</v>
      </c>
      <c r="F44" s="3"/>
    </row>
    <row r="45" spans="1:6" ht="15.75">
      <c r="A45" s="4" t="s">
        <v>3</v>
      </c>
      <c r="B45" s="8">
        <v>41.2</v>
      </c>
      <c r="C45" s="8">
        <v>0</v>
      </c>
      <c r="D45" s="8">
        <v>0</v>
      </c>
      <c r="E45" s="8">
        <v>0</v>
      </c>
      <c r="F45" s="3"/>
    </row>
    <row r="46" spans="1:6" ht="15.75">
      <c r="A46" s="9" t="s">
        <v>13</v>
      </c>
      <c r="B46" s="10"/>
      <c r="C46" s="10"/>
      <c r="D46" s="10"/>
      <c r="E46" s="11"/>
      <c r="F46" s="3"/>
    </row>
    <row r="47" spans="1:6" ht="15.75">
      <c r="A47" s="4" t="s">
        <v>1</v>
      </c>
      <c r="B47" s="5">
        <v>892.76599999999996</v>
      </c>
      <c r="C47" s="5">
        <v>744.97299999999996</v>
      </c>
      <c r="D47" s="5">
        <v>744.97299999999996</v>
      </c>
      <c r="E47" s="5">
        <v>744.97299999999996</v>
      </c>
      <c r="F47" s="3"/>
    </row>
    <row r="48" spans="1:6" ht="15.75">
      <c r="A48" s="4" t="s">
        <v>2</v>
      </c>
      <c r="B48" s="7">
        <f>B47/B7*100</f>
        <v>6.2154821353347961E-2</v>
      </c>
      <c r="C48" s="7">
        <f>C47/C7*100</f>
        <v>6.5749957247740132E-2</v>
      </c>
      <c r="D48" s="7">
        <f>D47/D7*100</f>
        <v>8.2292667101924108E-2</v>
      </c>
      <c r="E48" s="7">
        <f>E47/E7*100</f>
        <v>8.1679551196591774E-2</v>
      </c>
      <c r="F48" s="3"/>
    </row>
    <row r="49" spans="1:6" ht="15.75">
      <c r="A49" s="4" t="s">
        <v>3</v>
      </c>
      <c r="B49" s="8">
        <v>0</v>
      </c>
      <c r="C49" s="8">
        <v>0</v>
      </c>
      <c r="D49" s="8">
        <v>0</v>
      </c>
      <c r="E49" s="8">
        <v>0</v>
      </c>
      <c r="F49" s="3"/>
    </row>
    <row r="50" spans="1:6" ht="15.75">
      <c r="A50" s="9" t="s">
        <v>15</v>
      </c>
      <c r="B50" s="10"/>
      <c r="C50" s="10"/>
      <c r="D50" s="10"/>
      <c r="E50" s="11"/>
      <c r="F50" s="3"/>
    </row>
    <row r="51" spans="1:6" ht="15.75">
      <c r="A51" s="4" t="s">
        <v>1</v>
      </c>
      <c r="B51" s="5">
        <v>0</v>
      </c>
      <c r="C51" s="5">
        <v>0</v>
      </c>
      <c r="D51" s="5">
        <v>15000</v>
      </c>
      <c r="E51" s="5">
        <v>25000</v>
      </c>
      <c r="F51" s="3"/>
    </row>
    <row r="52" spans="1:6" ht="15.75">
      <c r="A52" s="4" t="s">
        <v>2</v>
      </c>
      <c r="B52" s="7">
        <f>B51/B11*100</f>
        <v>0</v>
      </c>
      <c r="C52" s="7">
        <f>C51/C11*100</f>
        <v>0</v>
      </c>
      <c r="D52" s="7">
        <f>D51/D7*100-0.1</f>
        <v>1.5569593884998005</v>
      </c>
      <c r="E52" s="7">
        <f>E51/E7*100</f>
        <v>2.7410238759187173</v>
      </c>
      <c r="F52" s="3"/>
    </row>
    <row r="53" spans="1:6" ht="15.75">
      <c r="A53" s="4" t="s">
        <v>3</v>
      </c>
      <c r="B53" s="8">
        <v>0</v>
      </c>
      <c r="C53" s="8">
        <v>0</v>
      </c>
      <c r="D53" s="8">
        <v>0</v>
      </c>
      <c r="E53" s="8">
        <v>0</v>
      </c>
      <c r="F53" s="3"/>
    </row>
    <row r="54" spans="1:6">
      <c r="A54" s="3"/>
      <c r="B54" s="3"/>
      <c r="C54" s="3"/>
      <c r="D54" s="3"/>
      <c r="E54" s="3"/>
      <c r="F54" s="3"/>
    </row>
    <row r="55" spans="1:6">
      <c r="A55" s="3"/>
      <c r="B55" s="3"/>
      <c r="C55" s="3"/>
      <c r="D55" s="3"/>
      <c r="E55" s="3"/>
      <c r="F55" s="3"/>
    </row>
    <row r="56" spans="1:6">
      <c r="A56" s="3"/>
      <c r="B56" s="3"/>
      <c r="C56" s="3"/>
      <c r="D56" s="3"/>
      <c r="E56" s="3"/>
      <c r="F56" s="3"/>
    </row>
    <row r="57" spans="1:6">
      <c r="A57" s="3"/>
      <c r="B57" s="3"/>
      <c r="C57" s="3"/>
      <c r="D57" s="3"/>
      <c r="E57" s="3"/>
      <c r="F57" s="3"/>
    </row>
    <row r="58" spans="1:6">
      <c r="A58" s="3"/>
      <c r="B58" s="3"/>
      <c r="C58" s="3"/>
      <c r="D58" s="3"/>
      <c r="E58" s="3"/>
      <c r="F58" s="3"/>
    </row>
    <row r="59" spans="1:6">
      <c r="A59" s="3"/>
      <c r="B59" s="3"/>
      <c r="C59" s="3"/>
      <c r="D59" s="3"/>
      <c r="E59" s="3"/>
      <c r="F59" s="3"/>
    </row>
    <row r="60" spans="1:6">
      <c r="A60" s="3"/>
      <c r="B60" s="3"/>
      <c r="C60" s="3"/>
      <c r="D60" s="3"/>
      <c r="E60" s="3"/>
      <c r="F60" s="3"/>
    </row>
    <row r="61" spans="1:6">
      <c r="A61" s="3"/>
      <c r="B61" s="3"/>
      <c r="C61" s="3"/>
      <c r="D61" s="3"/>
      <c r="E61" s="3"/>
      <c r="F61" s="3"/>
    </row>
    <row r="62" spans="1:6">
      <c r="A62" s="3"/>
      <c r="B62" s="3"/>
      <c r="C62" s="3"/>
      <c r="D62" s="3"/>
      <c r="E62" s="3"/>
      <c r="F62" s="3"/>
    </row>
    <row r="63" spans="1:6">
      <c r="A63" s="3"/>
      <c r="B63" s="3"/>
      <c r="C63" s="3"/>
      <c r="D63" s="3"/>
      <c r="E63" s="3"/>
      <c r="F63" s="3"/>
    </row>
    <row r="64" spans="1:6">
      <c r="A64" s="3"/>
      <c r="B64" s="3"/>
      <c r="C64" s="3"/>
      <c r="D64" s="3"/>
      <c r="E64" s="3"/>
      <c r="F64" s="3"/>
    </row>
    <row r="65" spans="1:6">
      <c r="A65" s="3"/>
      <c r="B65" s="3"/>
      <c r="C65" s="3"/>
      <c r="D65" s="3"/>
      <c r="E65" s="3"/>
      <c r="F65" s="3"/>
    </row>
    <row r="66" spans="1:6">
      <c r="A66" s="3"/>
      <c r="B66" s="3"/>
      <c r="C66" s="3"/>
      <c r="D66" s="3"/>
      <c r="E66" s="3"/>
      <c r="F66" s="3"/>
    </row>
    <row r="67" spans="1:6">
      <c r="A67" s="3"/>
      <c r="B67" s="3"/>
      <c r="C67" s="3"/>
      <c r="D67" s="3"/>
      <c r="E67" s="3"/>
      <c r="F67" s="3"/>
    </row>
    <row r="68" spans="1:6">
      <c r="A68" s="3"/>
      <c r="B68" s="3"/>
      <c r="C68" s="3"/>
      <c r="D68" s="3"/>
      <c r="E68" s="3"/>
      <c r="F68" s="3"/>
    </row>
    <row r="69" spans="1:6">
      <c r="A69" s="3"/>
      <c r="B69" s="3"/>
      <c r="C69" s="3"/>
      <c r="D69" s="3"/>
      <c r="E69" s="3"/>
      <c r="F69" s="3"/>
    </row>
    <row r="70" spans="1:6">
      <c r="A70" s="3"/>
      <c r="B70" s="3"/>
      <c r="C70" s="3"/>
      <c r="D70" s="3"/>
      <c r="E70" s="3"/>
      <c r="F70" s="3"/>
    </row>
    <row r="71" spans="1:6">
      <c r="A71" s="3"/>
      <c r="B71" s="3"/>
      <c r="C71" s="3"/>
      <c r="D71" s="3"/>
      <c r="E71" s="3"/>
      <c r="F71" s="3"/>
    </row>
    <row r="72" spans="1:6">
      <c r="A72" s="3"/>
      <c r="B72" s="3"/>
      <c r="C72" s="3"/>
      <c r="D72" s="3"/>
      <c r="E72" s="3"/>
      <c r="F72" s="3"/>
    </row>
  </sheetData>
  <mergeCells count="16">
    <mergeCell ref="A26:E26"/>
    <mergeCell ref="A30:E30"/>
    <mergeCell ref="A4:A5"/>
    <mergeCell ref="B4:B5"/>
    <mergeCell ref="C4:E4"/>
    <mergeCell ref="A6:E6"/>
    <mergeCell ref="A2:F2"/>
    <mergeCell ref="A10:E10"/>
    <mergeCell ref="A14:E14"/>
    <mergeCell ref="A18:E18"/>
    <mergeCell ref="A22:E22"/>
    <mergeCell ref="A50:E50"/>
    <mergeCell ref="A34:E34"/>
    <mergeCell ref="A38:E38"/>
    <mergeCell ref="A42:E42"/>
    <mergeCell ref="A46:E46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2022-10-26T03:03:43Z</dcterms:modified>
</cp:coreProperties>
</file>